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Invoice" sheetId="1" r:id="rId1"/>
    <sheet name="Product codes" sheetId="2" r:id="rId2"/>
    <sheet name="Customers" sheetId="3" r:id="rId3"/>
  </sheets>
  <calcPr calcId="145621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A8" i="1"/>
  <c r="A9" i="1"/>
  <c r="A10" i="1"/>
  <c r="A11" i="1"/>
  <c r="K2" i="1"/>
  <c r="L2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3" i="1"/>
  <c r="L13" i="1"/>
  <c r="K14" i="1"/>
  <c r="L14" i="1"/>
  <c r="L1" i="1"/>
  <c r="K1" i="1"/>
  <c r="F16" i="1"/>
  <c r="F17" i="1"/>
  <c r="F18" i="1"/>
  <c r="F19" i="1"/>
  <c r="F20" i="1"/>
  <c r="F21" i="1"/>
  <c r="F22" i="1"/>
  <c r="F23" i="1"/>
  <c r="F24" i="1"/>
  <c r="F25" i="1"/>
  <c r="F26" i="1"/>
  <c r="F15" i="1"/>
  <c r="F27" i="1" s="1"/>
  <c r="G15" i="1" l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H15" i="1"/>
  <c r="H27" i="1" l="1"/>
  <c r="G27" i="1"/>
</calcChain>
</file>

<file path=xl/sharedStrings.xml><?xml version="1.0" encoding="utf-8"?>
<sst xmlns="http://schemas.openxmlformats.org/spreadsheetml/2006/main" count="159" uniqueCount="125">
  <si>
    <t>Sales Invoice</t>
  </si>
  <si>
    <t>Invoice #</t>
  </si>
  <si>
    <t>A1</t>
  </si>
  <si>
    <t>Blackwell Unlimited</t>
  </si>
  <si>
    <t>24 Summer Street, Wakefield, WF4 6TT</t>
  </si>
  <si>
    <t>Tel: 01924 998998 Fax: 01924 997997</t>
  </si>
  <si>
    <t>VAT number - 987  6543 21</t>
  </si>
  <si>
    <t>Customer ref</t>
  </si>
  <si>
    <t>Tax point</t>
  </si>
  <si>
    <t>Quantity</t>
  </si>
  <si>
    <t>Product code</t>
  </si>
  <si>
    <t>Product description</t>
  </si>
  <si>
    <t>VAT</t>
  </si>
  <si>
    <t>Price per unit</t>
  </si>
  <si>
    <t>Net</t>
  </si>
  <si>
    <t>Gross</t>
  </si>
  <si>
    <t>TOTAL</t>
  </si>
  <si>
    <t>Amounts payable within 30 days</t>
  </si>
  <si>
    <t>TAB1</t>
  </si>
  <si>
    <t>TAB2</t>
  </si>
  <si>
    <t>TAB3</t>
  </si>
  <si>
    <t>TAB4</t>
  </si>
  <si>
    <t>DES1</t>
  </si>
  <si>
    <t>DES2</t>
  </si>
  <si>
    <t>DES3</t>
  </si>
  <si>
    <t>DES4</t>
  </si>
  <si>
    <t>CHA1</t>
  </si>
  <si>
    <t>CHA2</t>
  </si>
  <si>
    <t>CHA3</t>
  </si>
  <si>
    <t>CHA4</t>
  </si>
  <si>
    <t>Table oak</t>
  </si>
  <si>
    <t>Desk oak</t>
  </si>
  <si>
    <t>Desk mahogany</t>
  </si>
  <si>
    <t>Desk walnut</t>
  </si>
  <si>
    <t>Desk black ash</t>
  </si>
  <si>
    <t>Chair oak</t>
  </si>
  <si>
    <t>Table mahogany</t>
  </si>
  <si>
    <t>Table walnut</t>
  </si>
  <si>
    <t>Table black ash</t>
  </si>
  <si>
    <t>Chair mahogany</t>
  </si>
  <si>
    <t>Chair walnut</t>
  </si>
  <si>
    <t>Chair black ash</t>
  </si>
  <si>
    <t>Customer code</t>
  </si>
  <si>
    <t>Customer name</t>
  </si>
  <si>
    <t>Address line 1</t>
  </si>
  <si>
    <t>Address line 2</t>
  </si>
  <si>
    <t>Address line 3</t>
  </si>
  <si>
    <t>Price list used</t>
  </si>
  <si>
    <t>B</t>
  </si>
  <si>
    <t>Alpha</t>
  </si>
  <si>
    <t>Beta</t>
  </si>
  <si>
    <t>Gamma</t>
  </si>
  <si>
    <t>Delta</t>
  </si>
  <si>
    <t>Epsilon</t>
  </si>
  <si>
    <t>Zeta</t>
  </si>
  <si>
    <t>Eta</t>
  </si>
  <si>
    <t>Theta</t>
  </si>
  <si>
    <t>Iota</t>
  </si>
  <si>
    <t>Kappa</t>
  </si>
  <si>
    <t>Lambda</t>
  </si>
  <si>
    <t>Mu</t>
  </si>
  <si>
    <t>Nu</t>
  </si>
  <si>
    <t>Xi</t>
  </si>
  <si>
    <t>Omicron</t>
  </si>
  <si>
    <t>Pi</t>
  </si>
  <si>
    <t>Rho</t>
  </si>
  <si>
    <t>Indigo Lane</t>
  </si>
  <si>
    <t>Blue Street</t>
  </si>
  <si>
    <t>Violet Row</t>
  </si>
  <si>
    <t>Azure Close</t>
  </si>
  <si>
    <t>Green Way</t>
  </si>
  <si>
    <t>Lime Road</t>
  </si>
  <si>
    <t>Yellow Avenue</t>
  </si>
  <si>
    <t>Heliotrope Way</t>
  </si>
  <si>
    <t>Taupe Road</t>
  </si>
  <si>
    <t>Beige Street</t>
  </si>
  <si>
    <t>Fawn Close</t>
  </si>
  <si>
    <t>Scarlet Street</t>
  </si>
  <si>
    <t>Pink Lane</t>
  </si>
  <si>
    <t>Red Road</t>
  </si>
  <si>
    <t>Black Street</t>
  </si>
  <si>
    <t>Ebony Avenue</t>
  </si>
  <si>
    <t>Jet Lane</t>
  </si>
  <si>
    <t>Wakefield</t>
  </si>
  <si>
    <t>Leeds</t>
  </si>
  <si>
    <t>Keighley</t>
  </si>
  <si>
    <t>Heckmondwike</t>
  </si>
  <si>
    <t>Ilkley</t>
  </si>
  <si>
    <t>Harrogate</t>
  </si>
  <si>
    <t>Bradford</t>
  </si>
  <si>
    <t>Wyke</t>
  </si>
  <si>
    <t>Sheffield</t>
  </si>
  <si>
    <t>Ripon</t>
  </si>
  <si>
    <t>Otley</t>
  </si>
  <si>
    <t>West Yorkshire</t>
  </si>
  <si>
    <t>North Yorkshire</t>
  </si>
  <si>
    <t>Skipton</t>
  </si>
  <si>
    <t>South Yorkshire</t>
  </si>
  <si>
    <t>Colne</t>
  </si>
  <si>
    <t>Lancashire</t>
  </si>
  <si>
    <t xml:space="preserve">A </t>
  </si>
  <si>
    <t>C</t>
  </si>
  <si>
    <t>Use the VLOOKUP formula in cells B15 to B26 so that when a product code is entered in cells A15 to A26 the product description is entered automatically</t>
  </si>
  <si>
    <t>NB. The product codes and descriptions are listed on the Product codes worksheet</t>
  </si>
  <si>
    <t>Exercises</t>
  </si>
  <si>
    <t>Use the HLOOKIP formula in cells B8 to B11 so that when a customer reference is entered in cell H9 the customers name and address is entered automatically in these cells.</t>
  </si>
  <si>
    <t xml:space="preserve">B </t>
  </si>
  <si>
    <t>B1</t>
  </si>
  <si>
    <t>G1</t>
  </si>
  <si>
    <t>D1</t>
  </si>
  <si>
    <t>E1</t>
  </si>
  <si>
    <t>Z1</t>
  </si>
  <si>
    <t>E2</t>
  </si>
  <si>
    <t>T1</t>
  </si>
  <si>
    <t>I1</t>
  </si>
  <si>
    <t>K1</t>
  </si>
  <si>
    <t>L1</t>
  </si>
  <si>
    <t>M1</t>
  </si>
  <si>
    <t>N1</t>
  </si>
  <si>
    <t>X1</t>
  </si>
  <si>
    <t>O1</t>
  </si>
  <si>
    <t>P1</t>
  </si>
  <si>
    <t>R1</t>
  </si>
  <si>
    <t>x1</t>
  </si>
  <si>
    <t>NB. The customer references, names and addresses are listed on the Customers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</si>
</sst>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43" fontId="0" fillId="0" borderId="5" xfId="1" applyFont="1" applyBorder="1" applyProtection="1">
      <protection locked="0"/>
    </xf>
    <xf numFmtId="43" fontId="0" fillId="0" borderId="5" xfId="1" applyFont="1" applyBorder="1" applyProtection="1"/>
    <xf numFmtId="43" fontId="0" fillId="0" borderId="2" xfId="1" applyFont="1" applyBorder="1" applyProtection="1"/>
    <xf numFmtId="43" fontId="0" fillId="0" borderId="6" xfId="1" applyFont="1" applyBorder="1" applyProtection="1">
      <protection locked="0"/>
    </xf>
    <xf numFmtId="43" fontId="0" fillId="0" borderId="6" xfId="1" applyFont="1" applyBorder="1" applyProtection="1"/>
    <xf numFmtId="43" fontId="0" fillId="0" borderId="7" xfId="1" applyFont="1" applyBorder="1" applyProtection="1">
      <protection locked="0"/>
    </xf>
    <xf numFmtId="43" fontId="0" fillId="0" borderId="7" xfId="1" applyFont="1" applyBorder="1" applyProtection="1"/>
    <xf numFmtId="0" fontId="0" fillId="0" borderId="5" xfId="0" applyBorder="1" applyAlignment="1" applyProtection="1">
      <alignment horizontal="right" wrapText="1"/>
      <protection locked="0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activeCell="A12" sqref="A12"/>
    </sheetView>
  </sheetViews>
  <sheetFormatPr defaultRowHeight="15" x14ac:dyDescent="0.25"/>
  <cols>
    <col min="1" max="8" width="10.7109375" style="1" customWidth="1"/>
    <col min="9" max="10" width="9.140625" style="1"/>
    <col min="11" max="12" width="0" style="1" hidden="1" customWidth="1"/>
    <col min="13" max="16384" width="9.140625" style="1"/>
  </cols>
  <sheetData>
    <row r="1" spans="1:12" ht="26.25" x14ac:dyDescent="0.4">
      <c r="A1" s="26" t="s">
        <v>3</v>
      </c>
      <c r="B1" s="26"/>
      <c r="C1" s="26"/>
      <c r="D1" s="26"/>
      <c r="E1" s="26"/>
      <c r="F1" s="26"/>
      <c r="G1" s="26"/>
      <c r="H1" s="26"/>
      <c r="K1" s="1" t="str">
        <f>'Product codes'!A1</f>
        <v>TAB1</v>
      </c>
      <c r="L1" s="1" t="str">
        <f>'Product codes'!B1</f>
        <v>Table oak</v>
      </c>
    </row>
    <row r="2" spans="1:12" s="2" customFormat="1" x14ac:dyDescent="0.25">
      <c r="A2" s="27" t="s">
        <v>4</v>
      </c>
      <c r="B2" s="27"/>
      <c r="C2" s="27"/>
      <c r="D2" s="27"/>
      <c r="E2" s="27"/>
      <c r="F2" s="27"/>
      <c r="G2" s="27"/>
      <c r="H2" s="27"/>
      <c r="K2" s="1" t="str">
        <f>'Product codes'!A2</f>
        <v>TAB2</v>
      </c>
      <c r="L2" s="1" t="str">
        <f>'Product codes'!B2</f>
        <v>Table mahogany</v>
      </c>
    </row>
    <row r="3" spans="1:12" s="2" customFormat="1" x14ac:dyDescent="0.25">
      <c r="A3" s="27" t="s">
        <v>5</v>
      </c>
      <c r="B3" s="27"/>
      <c r="C3" s="27"/>
      <c r="D3" s="27"/>
      <c r="E3" s="27"/>
      <c r="F3" s="27"/>
      <c r="G3" s="27"/>
      <c r="H3" s="27"/>
      <c r="K3" s="1" t="str">
        <f>'Product codes'!A3</f>
        <v>TAB3</v>
      </c>
      <c r="L3" s="1" t="str">
        <f>'Product codes'!B3</f>
        <v>Table walnut</v>
      </c>
    </row>
    <row r="4" spans="1:12" s="2" customFormat="1" x14ac:dyDescent="0.25">
      <c r="A4" s="27" t="s">
        <v>6</v>
      </c>
      <c r="B4" s="27"/>
      <c r="C4" s="27"/>
      <c r="D4" s="27"/>
      <c r="E4" s="27"/>
      <c r="F4" s="27"/>
      <c r="G4" s="27"/>
      <c r="H4" s="27"/>
      <c r="K4" s="1" t="str">
        <f>'Product codes'!A4</f>
        <v>TAB4</v>
      </c>
      <c r="L4" s="1" t="str">
        <f>'Product codes'!B4</f>
        <v>Table black ash</v>
      </c>
    </row>
    <row r="5" spans="1:12" x14ac:dyDescent="0.25">
      <c r="K5" s="1" t="str">
        <f>'Product codes'!A5</f>
        <v>DES1</v>
      </c>
      <c r="L5" s="1" t="str">
        <f>'Product codes'!B5</f>
        <v>Desk oak</v>
      </c>
    </row>
    <row r="6" spans="1:12" ht="18.75" x14ac:dyDescent="0.3">
      <c r="A6" s="28" t="s">
        <v>0</v>
      </c>
      <c r="B6" s="28"/>
      <c r="C6" s="28"/>
      <c r="D6" s="28"/>
      <c r="E6" s="28"/>
      <c r="F6" s="28"/>
      <c r="G6" s="28"/>
      <c r="H6" s="28"/>
      <c r="K6" s="1" t="str">
        <f>'Product codes'!A6</f>
        <v>DES2</v>
      </c>
      <c r="L6" s="1" t="str">
        <f>'Product codes'!B6</f>
        <v>Desk mahogany</v>
      </c>
    </row>
    <row r="7" spans="1:12" x14ac:dyDescent="0.25">
      <c r="K7" s="1" t="str">
        <f>'Product codes'!A7</f>
        <v>DES3</v>
      </c>
      <c r="L7" s="1" t="str">
        <f>'Product codes'!B7</f>
        <v>Desk walnut</v>
      </c>
    </row>
    <row r="8" spans="1:12" x14ac:dyDescent="0.25">
      <c r="A8" s="1" t="str">
        <f>HLOOKUP(Invoice!H$9,Customers!B$1:R$5,2,FALSE)</f>
        <v>Xi</v>
      </c>
      <c r="G8" s="3" t="s">
        <v>1</v>
      </c>
      <c r="H8" s="4"/>
      <c r="K8" s="1" t="str">
        <f>'Product codes'!A8</f>
        <v>DES4</v>
      </c>
      <c r="L8" s="1" t="str">
        <f>'Product codes'!B8</f>
        <v>Desk black ash</v>
      </c>
    </row>
    <row r="9" spans="1:12" x14ac:dyDescent="0.25">
      <c r="A9" s="1" t="str">
        <f>HLOOKUP(Invoice!H$9,Customers!B$1:R$5,3,FALSE)</f>
        <v>Pink Lane</v>
      </c>
      <c r="G9" s="3" t="s">
        <v>7</v>
      </c>
      <c r="H9" s="1" t="s">
        <v>123</v>
      </c>
      <c r="K9" s="1" t="str">
        <f>'Product codes'!A9</f>
        <v>CHA1</v>
      </c>
      <c r="L9" s="1" t="str">
        <f>'Product codes'!B9</f>
        <v>Chair oak</v>
      </c>
    </row>
    <row r="10" spans="1:12" x14ac:dyDescent="0.25">
      <c r="A10" s="1" t="str">
        <f>HLOOKUP(Invoice!H$9,Customers!B$1:R$5,4,FALSE)</f>
        <v>Leeds</v>
      </c>
      <c r="G10" s="3" t="s">
        <v>8</v>
      </c>
      <c r="H10" s="5"/>
      <c r="K10" s="1" t="str">
        <f>'Product codes'!A10</f>
        <v>CHA2</v>
      </c>
      <c r="L10" s="1" t="str">
        <f>'Product codes'!B10</f>
        <v>Chair mahogany</v>
      </c>
    </row>
    <row r="11" spans="1:12" x14ac:dyDescent="0.25">
      <c r="A11" s="1" t="str">
        <f>HLOOKUP(Invoice!H$9,Customers!B$1:R$5,5,FALSE)</f>
        <v>West Yorkshire</v>
      </c>
      <c r="G11" s="3"/>
      <c r="H11" s="5"/>
    </row>
    <row r="12" spans="1:12" x14ac:dyDescent="0.25">
      <c r="G12" s="3"/>
      <c r="H12" s="5"/>
    </row>
    <row r="13" spans="1:12" x14ac:dyDescent="0.25">
      <c r="K13" s="1" t="str">
        <f>'Product codes'!A11</f>
        <v>CHA3</v>
      </c>
      <c r="L13" s="1" t="str">
        <f>'Product codes'!B11</f>
        <v>Chair walnut</v>
      </c>
    </row>
    <row r="14" spans="1:12" ht="30" x14ac:dyDescent="0.25">
      <c r="A14" s="10" t="s">
        <v>10</v>
      </c>
      <c r="B14" s="29" t="s">
        <v>11</v>
      </c>
      <c r="C14" s="29"/>
      <c r="D14" s="20" t="s">
        <v>9</v>
      </c>
      <c r="E14" s="9" t="s">
        <v>13</v>
      </c>
      <c r="F14" s="9" t="s">
        <v>14</v>
      </c>
      <c r="G14" s="9" t="s">
        <v>12</v>
      </c>
      <c r="H14" s="6" t="s">
        <v>15</v>
      </c>
      <c r="K14" s="1" t="str">
        <f>'Product codes'!A12</f>
        <v>CHA4</v>
      </c>
      <c r="L14" s="1" t="str">
        <f>'Product codes'!B12</f>
        <v>Chair black ash</v>
      </c>
    </row>
    <row r="15" spans="1:12" x14ac:dyDescent="0.25">
      <c r="A15" s="7" t="s">
        <v>24</v>
      </c>
      <c r="B15" s="25" t="str">
        <f>IF(A15="","",VLOOKUP(A15,'Product codes'!A$1:B$12,2,FALSE))</f>
        <v>Desk walnut</v>
      </c>
      <c r="C15" s="25"/>
      <c r="D15" s="21"/>
      <c r="E15" s="13"/>
      <c r="F15" s="13">
        <f>D15*E15</f>
        <v>0</v>
      </c>
      <c r="G15" s="14">
        <f>F15*0.2</f>
        <v>0</v>
      </c>
      <c r="H15" s="15">
        <f>F15+G15</f>
        <v>0</v>
      </c>
    </row>
    <row r="16" spans="1:12" x14ac:dyDescent="0.25">
      <c r="A16" s="7" t="s">
        <v>25</v>
      </c>
      <c r="B16" s="25" t="str">
        <f>IF(A16="","",VLOOKUP(A16,'Product codes'!A$1:B$12,2,FALSE))</f>
        <v>Desk black ash</v>
      </c>
      <c r="C16" s="25"/>
      <c r="D16" s="22"/>
      <c r="E16" s="16"/>
      <c r="F16" s="16">
        <f t="shared" ref="F16:F26" si="0">D16*E16</f>
        <v>0</v>
      </c>
      <c r="G16" s="17">
        <f t="shared" ref="G16:G26" si="1">F16*0.2</f>
        <v>0</v>
      </c>
      <c r="H16" s="15">
        <f t="shared" ref="H16:H26" si="2">F16+G16</f>
        <v>0</v>
      </c>
    </row>
    <row r="17" spans="1:8" x14ac:dyDescent="0.25">
      <c r="A17" s="7" t="s">
        <v>25</v>
      </c>
      <c r="B17" s="25" t="str">
        <f>IF(A17="","",VLOOKUP(A17,'Product codes'!A$1:B$12,2,FALSE))</f>
        <v>Desk black ash</v>
      </c>
      <c r="C17" s="25"/>
      <c r="D17" s="22"/>
      <c r="E17" s="16"/>
      <c r="F17" s="16">
        <f t="shared" si="0"/>
        <v>0</v>
      </c>
      <c r="G17" s="17">
        <f t="shared" si="1"/>
        <v>0</v>
      </c>
      <c r="H17" s="15">
        <f t="shared" si="2"/>
        <v>0</v>
      </c>
    </row>
    <row r="18" spans="1:8" x14ac:dyDescent="0.25">
      <c r="A18" s="7" t="s">
        <v>29</v>
      </c>
      <c r="B18" s="25" t="str">
        <f>IF(A18="","",VLOOKUP(A18,'Product codes'!A$1:B$12,2,FALSE))</f>
        <v>Chair black ash</v>
      </c>
      <c r="C18" s="25"/>
      <c r="D18" s="22"/>
      <c r="E18" s="16"/>
      <c r="F18" s="16">
        <f t="shared" si="0"/>
        <v>0</v>
      </c>
      <c r="G18" s="17">
        <f t="shared" si="1"/>
        <v>0</v>
      </c>
      <c r="H18" s="15">
        <f t="shared" si="2"/>
        <v>0</v>
      </c>
    </row>
    <row r="19" spans="1:8" x14ac:dyDescent="0.25">
      <c r="A19" s="7"/>
      <c r="B19" s="25" t="str">
        <f>IF(A19="","",VLOOKUP(A19,'Product codes'!A$1:B$12,2,FALSE))</f>
        <v/>
      </c>
      <c r="C19" s="25"/>
      <c r="D19" s="22"/>
      <c r="E19" s="16"/>
      <c r="F19" s="16">
        <f t="shared" si="0"/>
        <v>0</v>
      </c>
      <c r="G19" s="17">
        <f t="shared" si="1"/>
        <v>0</v>
      </c>
      <c r="H19" s="15">
        <f t="shared" si="2"/>
        <v>0</v>
      </c>
    </row>
    <row r="20" spans="1:8" x14ac:dyDescent="0.25">
      <c r="A20" s="7"/>
      <c r="B20" s="25" t="str">
        <f>IF(A20="","",VLOOKUP(A20,'Product codes'!A$1:B$12,2,FALSE))</f>
        <v/>
      </c>
      <c r="C20" s="25"/>
      <c r="D20" s="22"/>
      <c r="E20" s="16"/>
      <c r="F20" s="16">
        <f t="shared" si="0"/>
        <v>0</v>
      </c>
      <c r="G20" s="17">
        <f t="shared" si="1"/>
        <v>0</v>
      </c>
      <c r="H20" s="15">
        <f t="shared" si="2"/>
        <v>0</v>
      </c>
    </row>
    <row r="21" spans="1:8" x14ac:dyDescent="0.25">
      <c r="A21" s="7"/>
      <c r="B21" s="25" t="str">
        <f>IF(A21="","",VLOOKUP(A21,'Product codes'!A$1:B$12,2,FALSE))</f>
        <v/>
      </c>
      <c r="C21" s="25"/>
      <c r="D21" s="22"/>
      <c r="E21" s="16"/>
      <c r="F21" s="16">
        <f t="shared" si="0"/>
        <v>0</v>
      </c>
      <c r="G21" s="17">
        <f t="shared" si="1"/>
        <v>0</v>
      </c>
      <c r="H21" s="15">
        <f t="shared" si="2"/>
        <v>0</v>
      </c>
    </row>
    <row r="22" spans="1:8" x14ac:dyDescent="0.25">
      <c r="A22" s="7"/>
      <c r="B22" s="25" t="str">
        <f>IF(A22="","",VLOOKUP(A22,'Product codes'!A$1:B$12,2,FALSE))</f>
        <v/>
      </c>
      <c r="C22" s="25"/>
      <c r="D22" s="22"/>
      <c r="E22" s="16"/>
      <c r="F22" s="16">
        <f t="shared" si="0"/>
        <v>0</v>
      </c>
      <c r="G22" s="17">
        <f t="shared" si="1"/>
        <v>0</v>
      </c>
      <c r="H22" s="15">
        <f t="shared" si="2"/>
        <v>0</v>
      </c>
    </row>
    <row r="23" spans="1:8" x14ac:dyDescent="0.25">
      <c r="A23" s="7"/>
      <c r="B23" s="25" t="str">
        <f>IF(A23="","",VLOOKUP(A23,'Product codes'!A$1:B$12,2,FALSE))</f>
        <v/>
      </c>
      <c r="C23" s="25"/>
      <c r="D23" s="22"/>
      <c r="E23" s="16"/>
      <c r="F23" s="16">
        <f t="shared" si="0"/>
        <v>0</v>
      </c>
      <c r="G23" s="17">
        <f t="shared" si="1"/>
        <v>0</v>
      </c>
      <c r="H23" s="15">
        <f t="shared" si="2"/>
        <v>0</v>
      </c>
    </row>
    <row r="24" spans="1:8" x14ac:dyDescent="0.25">
      <c r="A24" s="7"/>
      <c r="B24" s="25" t="str">
        <f>IF(A24="","",VLOOKUP(A24,'Product codes'!A$1:B$12,2,FALSE))</f>
        <v/>
      </c>
      <c r="C24" s="25"/>
      <c r="D24" s="22"/>
      <c r="E24" s="16"/>
      <c r="F24" s="16">
        <f t="shared" si="0"/>
        <v>0</v>
      </c>
      <c r="G24" s="17">
        <f t="shared" si="1"/>
        <v>0</v>
      </c>
      <c r="H24" s="15">
        <f t="shared" si="2"/>
        <v>0</v>
      </c>
    </row>
    <row r="25" spans="1:8" x14ac:dyDescent="0.25">
      <c r="A25" s="7"/>
      <c r="B25" s="25" t="str">
        <f>IF(A25="","",VLOOKUP(A25,'Product codes'!A$1:B$12,2,FALSE))</f>
        <v/>
      </c>
      <c r="C25" s="25"/>
      <c r="D25" s="22"/>
      <c r="E25" s="16"/>
      <c r="F25" s="16">
        <f t="shared" si="0"/>
        <v>0</v>
      </c>
      <c r="G25" s="17">
        <f t="shared" si="1"/>
        <v>0</v>
      </c>
      <c r="H25" s="15">
        <f t="shared" si="2"/>
        <v>0</v>
      </c>
    </row>
    <row r="26" spans="1:8" x14ac:dyDescent="0.25">
      <c r="A26" s="8"/>
      <c r="B26" s="30" t="str">
        <f>IF(A26="","",VLOOKUP(A26,'Product codes'!A$1:B$12,2,FALSE))</f>
        <v/>
      </c>
      <c r="C26" s="31"/>
      <c r="D26" s="23"/>
      <c r="E26" s="18"/>
      <c r="F26" s="18">
        <f t="shared" si="0"/>
        <v>0</v>
      </c>
      <c r="G26" s="19">
        <f t="shared" si="1"/>
        <v>0</v>
      </c>
      <c r="H26" s="15">
        <f t="shared" si="2"/>
        <v>0</v>
      </c>
    </row>
    <row r="27" spans="1:8" x14ac:dyDescent="0.25">
      <c r="E27" s="3" t="s">
        <v>16</v>
      </c>
      <c r="F27" s="24">
        <f>SUM(F15:F26)</f>
        <v>0</v>
      </c>
      <c r="G27" s="24">
        <f t="shared" ref="G27:H27" si="3">SUM(G15:G26)</f>
        <v>0</v>
      </c>
      <c r="H27" s="24">
        <f t="shared" si="3"/>
        <v>0</v>
      </c>
    </row>
    <row r="29" spans="1:8" x14ac:dyDescent="0.25">
      <c r="A29" s="11" t="s">
        <v>17</v>
      </c>
    </row>
    <row r="32" spans="1:8" x14ac:dyDescent="0.25">
      <c r="A32" s="1" t="s">
        <v>104</v>
      </c>
    </row>
    <row r="34" spans="1:2" x14ac:dyDescent="0.25">
      <c r="A34" s="1">
        <v>1</v>
      </c>
      <c r="B34" s="1" t="s">
        <v>102</v>
      </c>
    </row>
    <row r="35" spans="1:2" x14ac:dyDescent="0.25">
      <c r="B35" s="1" t="s">
        <v>103</v>
      </c>
    </row>
    <row r="36" spans="1:2" x14ac:dyDescent="0.25">
      <c r="A36" s="1">
        <v>2</v>
      </c>
      <c r="B36" s="1" t="s">
        <v>105</v>
      </c>
    </row>
    <row r="37" spans="1:2" x14ac:dyDescent="0.25">
      <c r="B37" s="1" t="s">
        <v>124</v>
      </c>
    </row>
    <row r="86" spans="1:2" x14ac:dyDescent="0.25">
      <c r="A86" s="12"/>
    </row>
    <row r="88" spans="1:2" x14ac:dyDescent="0.25">
      <c r="B88"/>
    </row>
    <row r="89" spans="1:2" x14ac:dyDescent="0.25">
      <c r="B89"/>
    </row>
    <row r="90" spans="1:2" x14ac:dyDescent="0.25">
      <c r="B90"/>
    </row>
    <row r="91" spans="1:2" x14ac:dyDescent="0.25">
      <c r="B91"/>
    </row>
    <row r="92" spans="1:2" x14ac:dyDescent="0.25">
      <c r="B92"/>
    </row>
    <row r="93" spans="1:2" x14ac:dyDescent="0.25">
      <c r="B93"/>
    </row>
    <row r="94" spans="1:2" x14ac:dyDescent="0.25">
      <c r="B94"/>
    </row>
    <row r="95" spans="1:2" x14ac:dyDescent="0.25">
      <c r="B95"/>
    </row>
    <row r="96" spans="1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</sheetData>
  <mergeCells count="18">
    <mergeCell ref="B22:C22"/>
    <mergeCell ref="B23:C23"/>
    <mergeCell ref="B24:C24"/>
    <mergeCell ref="B25:C25"/>
    <mergeCell ref="B26:C26"/>
    <mergeCell ref="B19:C19"/>
    <mergeCell ref="B20:C20"/>
    <mergeCell ref="B21:C21"/>
    <mergeCell ref="A1:H1"/>
    <mergeCell ref="A2:H2"/>
    <mergeCell ref="A3:H3"/>
    <mergeCell ref="A4:H4"/>
    <mergeCell ref="A6:H6"/>
    <mergeCell ref="B14:C14"/>
    <mergeCell ref="B15:C15"/>
    <mergeCell ref="B16:C16"/>
    <mergeCell ref="B17:C17"/>
    <mergeCell ref="B18:C18"/>
  </mergeCells>
  <dataValidations count="5">
    <dataValidation type="whole" operator="greaterThan" allowBlank="1" showInputMessage="1" showErrorMessage="1" sqref="H8">
      <formula1>0</formula1>
    </dataValidation>
    <dataValidation type="textLength" operator="lessThan" allowBlank="1" showInputMessage="1" showErrorMessage="1" sqref="H9">
      <formula1>8</formula1>
    </dataValidation>
    <dataValidation type="date" allowBlank="1" showInputMessage="1" showErrorMessage="1" sqref="H10:H12">
      <formula1>40544</formula1>
      <formula2>40908</formula2>
    </dataValidation>
    <dataValidation type="list" allowBlank="1" showInputMessage="1" showErrorMessage="1" sqref="A15:A26">
      <formula1>$K$1:$K$14</formula1>
    </dataValidation>
    <dataValidation errorStyle="warning" allowBlank="1" showInputMessage="1" showErrorMessage="1" errorTitle="WARNING" error="The product description may be wrong" sqref="B15:C2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4" sqref="B14"/>
    </sheetView>
  </sheetViews>
  <sheetFormatPr defaultRowHeight="15" x14ac:dyDescent="0.25"/>
  <sheetData>
    <row r="1" spans="1:2" x14ac:dyDescent="0.25">
      <c r="A1" t="s">
        <v>18</v>
      </c>
      <c r="B1" s="1" t="s">
        <v>30</v>
      </c>
    </row>
    <row r="2" spans="1:2" x14ac:dyDescent="0.25">
      <c r="A2" t="s">
        <v>19</v>
      </c>
      <c r="B2" s="1" t="s">
        <v>36</v>
      </c>
    </row>
    <row r="3" spans="1:2" x14ac:dyDescent="0.25">
      <c r="A3" t="s">
        <v>20</v>
      </c>
      <c r="B3" s="1" t="s">
        <v>37</v>
      </c>
    </row>
    <row r="4" spans="1:2" x14ac:dyDescent="0.25">
      <c r="A4" t="s">
        <v>21</v>
      </c>
      <c r="B4" s="1" t="s">
        <v>38</v>
      </c>
    </row>
    <row r="5" spans="1:2" x14ac:dyDescent="0.25">
      <c r="A5" t="s">
        <v>22</v>
      </c>
      <c r="B5" s="1" t="s">
        <v>31</v>
      </c>
    </row>
    <row r="6" spans="1:2" x14ac:dyDescent="0.25">
      <c r="A6" t="s">
        <v>23</v>
      </c>
      <c r="B6" s="1" t="s">
        <v>32</v>
      </c>
    </row>
    <row r="7" spans="1:2" x14ac:dyDescent="0.25">
      <c r="A7" t="s">
        <v>24</v>
      </c>
      <c r="B7" s="1" t="s">
        <v>33</v>
      </c>
    </row>
    <row r="8" spans="1:2" x14ac:dyDescent="0.25">
      <c r="A8" t="s">
        <v>25</v>
      </c>
      <c r="B8" s="1" t="s">
        <v>34</v>
      </c>
    </row>
    <row r="9" spans="1:2" x14ac:dyDescent="0.25">
      <c r="A9" t="s">
        <v>26</v>
      </c>
      <c r="B9" s="1" t="s">
        <v>35</v>
      </c>
    </row>
    <row r="10" spans="1:2" x14ac:dyDescent="0.25">
      <c r="A10" t="s">
        <v>27</v>
      </c>
      <c r="B10" s="1" t="s">
        <v>39</v>
      </c>
    </row>
    <row r="11" spans="1:2" x14ac:dyDescent="0.25">
      <c r="A11" t="s">
        <v>28</v>
      </c>
      <c r="B11" s="1" t="s">
        <v>40</v>
      </c>
    </row>
    <row r="12" spans="1:2" x14ac:dyDescent="0.25">
      <c r="A12" t="s">
        <v>29</v>
      </c>
      <c r="B12" s="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3" sqref="A3"/>
    </sheetView>
  </sheetViews>
  <sheetFormatPr defaultRowHeight="15" x14ac:dyDescent="0.25"/>
  <cols>
    <col min="1" max="1" width="15.140625" bestFit="1" customWidth="1"/>
    <col min="2" max="18" width="15.5703125" customWidth="1"/>
  </cols>
  <sheetData>
    <row r="1" spans="1:18" x14ac:dyDescent="0.25">
      <c r="A1" t="s">
        <v>42</v>
      </c>
      <c r="B1" t="s">
        <v>2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113</v>
      </c>
      <c r="J1" t="s">
        <v>114</v>
      </c>
      <c r="K1" t="s">
        <v>115</v>
      </c>
      <c r="L1" t="s">
        <v>116</v>
      </c>
      <c r="M1" t="s">
        <v>117</v>
      </c>
      <c r="N1" t="s">
        <v>118</v>
      </c>
      <c r="O1" t="s">
        <v>119</v>
      </c>
      <c r="P1" t="s">
        <v>120</v>
      </c>
      <c r="Q1" t="s">
        <v>121</v>
      </c>
      <c r="R1" t="s">
        <v>122</v>
      </c>
    </row>
    <row r="2" spans="1:18" x14ac:dyDescent="0.25">
      <c r="A2" t="s">
        <v>43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  <c r="R2" t="s">
        <v>65</v>
      </c>
    </row>
    <row r="3" spans="1:18" x14ac:dyDescent="0.25">
      <c r="A3" t="s">
        <v>44</v>
      </c>
      <c r="B3" t="s">
        <v>67</v>
      </c>
      <c r="C3" t="s">
        <v>66</v>
      </c>
      <c r="D3" t="s">
        <v>68</v>
      </c>
      <c r="E3" t="s">
        <v>69</v>
      </c>
      <c r="F3" t="s">
        <v>70</v>
      </c>
      <c r="G3" t="s">
        <v>71</v>
      </c>
      <c r="H3" t="s">
        <v>72</v>
      </c>
      <c r="I3" t="s">
        <v>73</v>
      </c>
      <c r="J3" t="s">
        <v>74</v>
      </c>
      <c r="K3" t="s">
        <v>75</v>
      </c>
      <c r="L3" t="s">
        <v>76</v>
      </c>
      <c r="M3" t="s">
        <v>79</v>
      </c>
      <c r="N3" t="s">
        <v>77</v>
      </c>
      <c r="O3" t="s">
        <v>78</v>
      </c>
      <c r="P3" t="s">
        <v>80</v>
      </c>
      <c r="Q3" t="s">
        <v>81</v>
      </c>
      <c r="R3" t="s">
        <v>82</v>
      </c>
    </row>
    <row r="4" spans="1:18" x14ac:dyDescent="0.25">
      <c r="A4" t="s">
        <v>45</v>
      </c>
      <c r="B4" t="s">
        <v>83</v>
      </c>
      <c r="C4" t="s">
        <v>98</v>
      </c>
      <c r="D4" t="s">
        <v>85</v>
      </c>
      <c r="E4" t="s">
        <v>91</v>
      </c>
      <c r="F4" t="s">
        <v>86</v>
      </c>
      <c r="G4" t="s">
        <v>87</v>
      </c>
      <c r="H4" t="s">
        <v>88</v>
      </c>
      <c r="I4" t="s">
        <v>89</v>
      </c>
      <c r="J4" t="s">
        <v>90</v>
      </c>
      <c r="K4" t="s">
        <v>96</v>
      </c>
      <c r="L4" t="s">
        <v>84</v>
      </c>
      <c r="M4" t="s">
        <v>92</v>
      </c>
      <c r="N4" t="s">
        <v>93</v>
      </c>
      <c r="O4" t="s">
        <v>84</v>
      </c>
      <c r="P4" t="s">
        <v>89</v>
      </c>
      <c r="Q4" t="s">
        <v>89</v>
      </c>
      <c r="R4" t="s">
        <v>83</v>
      </c>
    </row>
    <row r="5" spans="1:18" x14ac:dyDescent="0.25">
      <c r="A5" t="s">
        <v>46</v>
      </c>
      <c r="B5" t="s">
        <v>94</v>
      </c>
      <c r="C5" t="s">
        <v>99</v>
      </c>
      <c r="D5" t="s">
        <v>94</v>
      </c>
      <c r="E5" t="s">
        <v>97</v>
      </c>
      <c r="F5" t="s">
        <v>94</v>
      </c>
      <c r="G5" t="s">
        <v>94</v>
      </c>
      <c r="H5" t="s">
        <v>95</v>
      </c>
      <c r="I5" t="s">
        <v>94</v>
      </c>
      <c r="J5" t="s">
        <v>94</v>
      </c>
      <c r="K5" t="s">
        <v>95</v>
      </c>
      <c r="L5" t="s">
        <v>94</v>
      </c>
      <c r="M5" t="s">
        <v>95</v>
      </c>
      <c r="N5" t="s">
        <v>94</v>
      </c>
      <c r="O5" t="s">
        <v>94</v>
      </c>
      <c r="P5" t="s">
        <v>94</v>
      </c>
      <c r="Q5" t="s">
        <v>94</v>
      </c>
      <c r="R5" t="s">
        <v>94</v>
      </c>
    </row>
    <row r="6" spans="1:18" x14ac:dyDescent="0.25">
      <c r="A6" t="s">
        <v>47</v>
      </c>
      <c r="B6" t="s">
        <v>100</v>
      </c>
      <c r="C6" t="s">
        <v>100</v>
      </c>
      <c r="D6" t="s">
        <v>48</v>
      </c>
      <c r="E6" t="s">
        <v>100</v>
      </c>
      <c r="F6" t="s">
        <v>100</v>
      </c>
      <c r="G6" t="s">
        <v>100</v>
      </c>
      <c r="H6" t="s">
        <v>101</v>
      </c>
      <c r="I6" t="s">
        <v>101</v>
      </c>
      <c r="J6" t="s">
        <v>100</v>
      </c>
      <c r="K6" t="s">
        <v>106</v>
      </c>
      <c r="L6" t="s">
        <v>100</v>
      </c>
      <c r="M6" t="s">
        <v>100</v>
      </c>
      <c r="N6" t="s">
        <v>100</v>
      </c>
      <c r="O6" t="s">
        <v>101</v>
      </c>
      <c r="P6" t="s">
        <v>100</v>
      </c>
      <c r="Q6" t="s">
        <v>100</v>
      </c>
      <c r="R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Product codes</vt:lpstr>
      <vt:lpstr>Customers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IT Support Unit</cp:lastModifiedBy>
  <cp:lastPrinted>2011-10-15T09:48:10Z</cp:lastPrinted>
  <dcterms:created xsi:type="dcterms:W3CDTF">2011-10-15T08:52:43Z</dcterms:created>
  <dcterms:modified xsi:type="dcterms:W3CDTF">2011-10-25T11:42:18Z</dcterms:modified>
</cp:coreProperties>
</file>